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5075" windowHeight="77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Položky!$A$1:$G$44</definedName>
    <definedName name="_xlnm.Print_Area" localSheetId="1">Rekapitulace!$A$1:$I$20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16" i="1"/>
  <c r="D15"/>
  <c r="BE43" i="3"/>
  <c r="BD43"/>
  <c r="BC43"/>
  <c r="BB43"/>
  <c r="BA43"/>
  <c r="G43"/>
  <c r="BE42"/>
  <c r="BD42"/>
  <c r="BC42"/>
  <c r="BB42"/>
  <c r="BA42"/>
  <c r="G42"/>
  <c r="BE41"/>
  <c r="BD41"/>
  <c r="BC41"/>
  <c r="BB41"/>
  <c r="BA41"/>
  <c r="G41"/>
  <c r="BE40"/>
  <c r="BD40"/>
  <c r="BC40"/>
  <c r="BB40"/>
  <c r="BA40"/>
  <c r="G40"/>
  <c r="BE39"/>
  <c r="BD39"/>
  <c r="BC39"/>
  <c r="BB39"/>
  <c r="BA39"/>
  <c r="G39"/>
  <c r="B11" i="2"/>
  <c r="A11"/>
  <c r="BE44" i="3"/>
  <c r="I11" i="2" s="1"/>
  <c r="BD44" i="3"/>
  <c r="H11" i="2" s="1"/>
  <c r="BC44" i="3"/>
  <c r="G11" i="2" s="1"/>
  <c r="BB44" i="3"/>
  <c r="F11" i="2" s="1"/>
  <c r="BA44" i="3"/>
  <c r="E11" i="2" s="1"/>
  <c r="G44" i="3"/>
  <c r="C44"/>
  <c r="BE36"/>
  <c r="BD36"/>
  <c r="BD37" s="1"/>
  <c r="H10" i="2" s="1"/>
  <c r="BC36" i="3"/>
  <c r="BB36"/>
  <c r="BB37" s="1"/>
  <c r="F10" i="2" s="1"/>
  <c r="G36" i="3"/>
  <c r="BA36" s="1"/>
  <c r="BA37" s="1"/>
  <c r="E10" i="2" s="1"/>
  <c r="B10"/>
  <c r="A10"/>
  <c r="BE37" i="3"/>
  <c r="I10" i="2" s="1"/>
  <c r="BC37" i="3"/>
  <c r="G10" i="2" s="1"/>
  <c r="C37" i="3"/>
  <c r="BE32"/>
  <c r="BD32"/>
  <c r="BC32"/>
  <c r="BB32"/>
  <c r="G32"/>
  <c r="BA32" s="1"/>
  <c r="BE30"/>
  <c r="BD30"/>
  <c r="BD34" s="1"/>
  <c r="H9" i="2" s="1"/>
  <c r="BC30" i="3"/>
  <c r="BB30"/>
  <c r="BB34" s="1"/>
  <c r="F9" i="2" s="1"/>
  <c r="G30" i="3"/>
  <c r="BA30" s="1"/>
  <c r="B9" i="2"/>
  <c r="A9"/>
  <c r="BE34" i="3"/>
  <c r="I9" i="2" s="1"/>
  <c r="BC34" i="3"/>
  <c r="G9" i="2" s="1"/>
  <c r="C34" i="3"/>
  <c r="BE26"/>
  <c r="BD26"/>
  <c r="BC26"/>
  <c r="BB26"/>
  <c r="G26"/>
  <c r="BA26" s="1"/>
  <c r="BE24"/>
  <c r="BD24"/>
  <c r="BD28" s="1"/>
  <c r="H8" i="2" s="1"/>
  <c r="BC24" i="3"/>
  <c r="BB24"/>
  <c r="BB28" s="1"/>
  <c r="F8" i="2" s="1"/>
  <c r="G24" i="3"/>
  <c r="BA24" s="1"/>
  <c r="BA28" s="1"/>
  <c r="E8" i="2" s="1"/>
  <c r="B8"/>
  <c r="A8"/>
  <c r="BE28" i="3"/>
  <c r="I8" i="2" s="1"/>
  <c r="BC28" i="3"/>
  <c r="G8" i="2" s="1"/>
  <c r="C28" i="3"/>
  <c r="BE20"/>
  <c r="BD20"/>
  <c r="BC20"/>
  <c r="BB20"/>
  <c r="G20"/>
  <c r="BA20" s="1"/>
  <c r="BE18"/>
  <c r="BD18"/>
  <c r="BC18"/>
  <c r="BB18"/>
  <c r="G18"/>
  <c r="BA18" s="1"/>
  <c r="BE16"/>
  <c r="BD16"/>
  <c r="BC16"/>
  <c r="BB16"/>
  <c r="G16"/>
  <c r="BA16" s="1"/>
  <c r="BE14"/>
  <c r="BD14"/>
  <c r="BC14"/>
  <c r="BB14"/>
  <c r="G14"/>
  <c r="BA14" s="1"/>
  <c r="BE12"/>
  <c r="BD12"/>
  <c r="BC12"/>
  <c r="BB12"/>
  <c r="G12"/>
  <c r="BA12" s="1"/>
  <c r="BE10"/>
  <c r="BD10"/>
  <c r="BC10"/>
  <c r="BB10"/>
  <c r="G10"/>
  <c r="BA10" s="1"/>
  <c r="BE8"/>
  <c r="BD8"/>
  <c r="BD22" s="1"/>
  <c r="H7" i="2" s="1"/>
  <c r="BC8" i="3"/>
  <c r="BB8"/>
  <c r="BB22" s="1"/>
  <c r="F7" i="2" s="1"/>
  <c r="G8" i="3"/>
  <c r="BA8" s="1"/>
  <c r="BA22" s="1"/>
  <c r="E7" i="2" s="1"/>
  <c r="B7"/>
  <c r="A7"/>
  <c r="BE22" i="3"/>
  <c r="I7" i="2" s="1"/>
  <c r="BC22" i="3"/>
  <c r="G7" i="2" s="1"/>
  <c r="G12" s="1"/>
  <c r="C18" i="1" s="1"/>
  <c r="C22" i="3"/>
  <c r="E4"/>
  <c r="C4"/>
  <c r="F3"/>
  <c r="C3"/>
  <c r="C2" i="2"/>
  <c r="C1"/>
  <c r="F33" i="1"/>
  <c r="C33"/>
  <c r="C31"/>
  <c r="C9"/>
  <c r="G7"/>
  <c r="D2"/>
  <c r="C2"/>
  <c r="I12" i="2" l="1"/>
  <c r="C21" i="1" s="1"/>
  <c r="F12" i="2"/>
  <c r="C16" i="1" s="1"/>
  <c r="H12" i="2"/>
  <c r="C17" i="1" s="1"/>
  <c r="BA34" i="3"/>
  <c r="E9" i="2" s="1"/>
  <c r="E12" s="1"/>
  <c r="G22" i="3"/>
  <c r="G28"/>
  <c r="G34"/>
  <c r="G37"/>
  <c r="G18" i="2" l="1"/>
  <c r="I18" s="1"/>
  <c r="G16" i="1" s="1"/>
  <c r="G17" i="2"/>
  <c r="I17" s="1"/>
  <c r="C15" i="1"/>
  <c r="C19" s="1"/>
  <c r="C22" s="1"/>
  <c r="G15" l="1"/>
  <c r="H19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<sst xmlns="http://schemas.openxmlformats.org/spreadsheetml/2006/main" count="193" uniqueCount="140">
  <si>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</si>
  <si>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</si>
  <si>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</si>
  <si>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</si>
  <si>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</si>
  <si>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</si>
  <si>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</si>
  <si>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</si>
  <si>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</si>
  <si>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</si>
  <si>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</si>
  <si>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</si>
  <si>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</si>
  <si>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</si>
  <si>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</si>
  <si>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</si>
  <si>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</si>
  <si>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</si>
  <si>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</si>
  <si>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</si>
  <si>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</si>
  <si>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</si>
  <si>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</si>
  <si>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</si>
  <si>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</si>
  <si>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</si>
  <si>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</si>
  <si>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</si>
  <si>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</si>
  <si>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</si>
  <si>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</si>
  <si>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</si>
  <si>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</si>
  <si>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</si>
  <si>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</si>
  <si>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</si>
  <si>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</si>
  <si>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</si>
  <si>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</si>
  <si>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</si>
  <si>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</si>
  <si>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</si>
  <si>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</si>
  <si>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</si>
  <si>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</si>
  <si>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</si>
  <si>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</si>
  <si>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</si>
  <si>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</si>
  <si>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</si>
  <si>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</si>
  <si>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</si>
  <si>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</si>
  <si>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</si>
  <si>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</si>
  <si>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</si>
  <si>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</si>
  <si>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</si>
  <si>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</si>
  <si>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</si>
  <si>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</si>
  <si>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</si>
  <si>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</si>
  <si>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</si>
  <si>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</si>
  <si>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</si>
  <si>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</si>
  <si>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</si>
  <si>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</si>
  <si>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</si>
  <si>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</si>
  <si>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</si>
  <si>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</si>
  <si>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</si>
  <si>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</si>
  <si>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</si>
  <si>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</si>
  <si>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</si>
  <si>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20001304</t>
  </si>
  <si>
    <t>Proskovice, Rekonstr. MK ulice V úvoze</t>
  </si>
  <si>
    <t>02</t>
  </si>
  <si>
    <t>Provizorní chodník</t>
  </si>
  <si>
    <t>2000130404</t>
  </si>
  <si>
    <t>111301111R00</t>
  </si>
  <si>
    <t xml:space="preserve">Sejmutí drnu tl. do 10 cm, s přemístěním do 50 m </t>
  </si>
  <si>
    <t>m2</t>
  </si>
  <si>
    <t>65,0*1,7*3,0</t>
  </si>
  <si>
    <t>113107141R00</t>
  </si>
  <si>
    <t xml:space="preserve">Odstranění podkladu pl. do 200 m2, živice tl. 5 cm </t>
  </si>
  <si>
    <t>110</t>
  </si>
  <si>
    <t>162702111R00</t>
  </si>
  <si>
    <t xml:space="preserve">Vodorovné přemístění drnu do 6000 m </t>
  </si>
  <si>
    <t>110,5*3,0</t>
  </si>
  <si>
    <t>162702119R00</t>
  </si>
  <si>
    <t xml:space="preserve">Příplatek k přemístění drnu, za dalších 1000 m </t>
  </si>
  <si>
    <t>110,5*3,0*4,0</t>
  </si>
  <si>
    <t>167102111R00</t>
  </si>
  <si>
    <t xml:space="preserve">Nakládání drnu </t>
  </si>
  <si>
    <t>171201101R00</t>
  </si>
  <si>
    <t xml:space="preserve">Uložení sypaniny do násypů nezhutněných </t>
  </si>
  <si>
    <t>m3</t>
  </si>
  <si>
    <t>110,5*0,3</t>
  </si>
  <si>
    <t>181101102R00</t>
  </si>
  <si>
    <t xml:space="preserve">Úprava pláně v zářezech v hor. 1-4, se zhutněním </t>
  </si>
  <si>
    <t>120</t>
  </si>
  <si>
    <t>56</t>
  </si>
  <si>
    <t>Podkladní vrstvy komunikací a zpevněných ploch</t>
  </si>
  <si>
    <t>564113305R00</t>
  </si>
  <si>
    <t xml:space="preserve">Podklad z asf.recyklátu fr.32-80 po zhutn.tl.5 cm </t>
  </si>
  <si>
    <t>564871111R00</t>
  </si>
  <si>
    <t xml:space="preserve">Podklad ze štěrkodrti po zhutnění tloušťky 25 cm </t>
  </si>
  <si>
    <t>91</t>
  </si>
  <si>
    <t>Doplňující práce na komunikaci</t>
  </si>
  <si>
    <t>919731122R00</t>
  </si>
  <si>
    <t xml:space="preserve">Zarovnání styčné plochy živičné tl. do 10 cm </t>
  </si>
  <si>
    <t>m</t>
  </si>
  <si>
    <t>95</t>
  </si>
  <si>
    <t>919735112R00</t>
  </si>
  <si>
    <t xml:space="preserve">Řezání stávajícího živičného krytu tl. 5 - 10 cm </t>
  </si>
  <si>
    <t>99</t>
  </si>
  <si>
    <t>Staveništní přesun hmot</t>
  </si>
  <si>
    <t>998222012R00</t>
  </si>
  <si>
    <t xml:space="preserve">Přesun hmot, zpevněné plochy, kryt z kameniva </t>
  </si>
  <si>
    <t>t</t>
  </si>
  <si>
    <t>D96</t>
  </si>
  <si>
    <t>Přesuny suti a vybouraných hmot</t>
  </si>
  <si>
    <t>979082213R00</t>
  </si>
  <si>
    <t xml:space="preserve">Vodorovná doprava suti po suchu do 1 km </t>
  </si>
  <si>
    <t>979082219R00</t>
  </si>
  <si>
    <t xml:space="preserve">Příplatek za dopravu suti po suchu za další 1 km </t>
  </si>
  <si>
    <t>979087212R00</t>
  </si>
  <si>
    <t xml:space="preserve">Nakládání suti na dopravní prostředky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</si>
  <si>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</si>
  <si>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</si>
  <si>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</si>
  <si>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</si>
  <si>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GZS</t>
  </si>
  <si>
    <t>Provozní vlivy</t>
  </si>
  <si>
    <t>MOb Proskovice</t>
  </si>
  <si>
    <t>VIAPROJEKT s.r.o.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</si>
</sst>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5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2000130404</v>
      </c>
      <c r="D2" s="5" t="str">
        <f>Rekapitulace!G2</f>
        <v>Provizorní chodník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 t="s">
        <v>139</v>
      </c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 t="str">
        <f>Projektant</f>
        <v>VIAPROJEKT s.r.o.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 t="s">
        <v>138</v>
      </c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>
        <v>20001304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Rekapitulace!A17</f>
        <v>GZS</v>
      </c>
      <c r="E15" s="61"/>
      <c r="F15" s="62"/>
      <c r="G15" s="59">
        <f>Rekapitulace!I17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Rekapitulace!A18</f>
        <v>Provozní vlivy</v>
      </c>
      <c r="E16" s="63"/>
      <c r="F16" s="64"/>
      <c r="G16" s="59">
        <f>Rekapitulace!I18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/>
      <c r="E17" s="63"/>
      <c r="F17" s="64"/>
      <c r="G17" s="59"/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/>
      <c r="E18" s="63"/>
      <c r="F18" s="64"/>
      <c r="G18" s="59"/>
    </row>
    <row r="19" spans="1:7" ht="15.95" customHeight="1">
      <c r="A19" s="67" t="s">
        <v>29</v>
      </c>
      <c r="B19" s="58"/>
      <c r="C19" s="59">
        <f>SUM(C15:C18)</f>
        <v>0</v>
      </c>
      <c r="D19" s="9"/>
      <c r="E19" s="63"/>
      <c r="F19" s="64"/>
      <c r="G19" s="59"/>
    </row>
    <row r="20" spans="1:7" ht="15.95" customHeight="1">
      <c r="A20" s="67"/>
      <c r="B20" s="58"/>
      <c r="C20" s="59"/>
      <c r="D20" s="9"/>
      <c r="E20" s="63"/>
      <c r="F20" s="64"/>
      <c r="G20" s="59"/>
    </row>
    <row r="21" spans="1:7" ht="15.95" customHeight="1">
      <c r="A21" s="67" t="s">
        <v>30</v>
      </c>
      <c r="B21" s="58"/>
      <c r="C21" s="59">
        <f>HZS</f>
        <v>0</v>
      </c>
      <c r="D21" s="9"/>
      <c r="E21" s="63"/>
      <c r="F21" s="64"/>
      <c r="G21" s="59"/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0"/>
  <sheetViews>
    <sheetView workbookViewId="0">
      <selection activeCell="H19" sqref="H19:I1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08" t="s">
        <v>48</v>
      </c>
      <c r="B1" s="109"/>
      <c r="C1" s="110" t="str">
        <f>CONCATENATE(cislostavby," ",nazevstavby)</f>
        <v>20001304 Proskovice, Rekonstr. MK ulice V úvoze</v>
      </c>
      <c r="D1" s="111"/>
      <c r="E1" s="112"/>
      <c r="F1" s="111"/>
      <c r="G1" s="113" t="s">
        <v>49</v>
      </c>
      <c r="H1" s="114" t="s">
        <v>82</v>
      </c>
      <c r="I1" s="115"/>
    </row>
    <row r="2" spans="1:57" ht="13.5" thickBot="1">
      <c r="A2" s="116" t="s">
        <v>50</v>
      </c>
      <c r="B2" s="117"/>
      <c r="C2" s="118" t="str">
        <f>CONCATENATE(cisloobjektu," ",nazevobjektu)</f>
        <v>02 Provizorní chodník</v>
      </c>
      <c r="D2" s="119"/>
      <c r="E2" s="120"/>
      <c r="F2" s="119"/>
      <c r="G2" s="121" t="s">
        <v>81</v>
      </c>
      <c r="H2" s="122"/>
      <c r="I2" s="123"/>
    </row>
    <row r="3" spans="1:57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>
      <c r="A7" s="227" t="str">
        <f>Položky!B7</f>
        <v>1</v>
      </c>
      <c r="B7" s="133" t="str">
        <f>Položky!C7</f>
        <v>Zemní práce</v>
      </c>
      <c r="C7" s="69"/>
      <c r="D7" s="134"/>
      <c r="E7" s="228">
        <f>Položky!BA22</f>
        <v>0</v>
      </c>
      <c r="F7" s="229">
        <f>Položky!BB22</f>
        <v>0</v>
      </c>
      <c r="G7" s="229">
        <f>Položky!BC22</f>
        <v>0</v>
      </c>
      <c r="H7" s="229">
        <f>Položky!BD22</f>
        <v>0</v>
      </c>
      <c r="I7" s="230">
        <f>Položky!BE22</f>
        <v>0</v>
      </c>
    </row>
    <row r="8" spans="1:57" s="37" customFormat="1">
      <c r="A8" s="227" t="str">
        <f>Položky!B23</f>
        <v>56</v>
      </c>
      <c r="B8" s="133" t="str">
        <f>Položky!C23</f>
        <v>Podkladní vrstvy komunikací a zpevněných ploch</v>
      </c>
      <c r="C8" s="69"/>
      <c r="D8" s="134"/>
      <c r="E8" s="228">
        <f>Položky!BA28</f>
        <v>0</v>
      </c>
      <c r="F8" s="229">
        <f>Položky!BB28</f>
        <v>0</v>
      </c>
      <c r="G8" s="229">
        <f>Položky!BC28</f>
        <v>0</v>
      </c>
      <c r="H8" s="229">
        <f>Položky!BD28</f>
        <v>0</v>
      </c>
      <c r="I8" s="230">
        <f>Položky!BE28</f>
        <v>0</v>
      </c>
    </row>
    <row r="9" spans="1:57" s="37" customFormat="1">
      <c r="A9" s="227" t="str">
        <f>Položky!B29</f>
        <v>91</v>
      </c>
      <c r="B9" s="133" t="str">
        <f>Položky!C29</f>
        <v>Doplňující práce na komunikaci</v>
      </c>
      <c r="C9" s="69"/>
      <c r="D9" s="134"/>
      <c r="E9" s="228">
        <f>Položky!BA34</f>
        <v>0</v>
      </c>
      <c r="F9" s="229">
        <f>Položky!BB34</f>
        <v>0</v>
      </c>
      <c r="G9" s="229">
        <f>Položky!BC34</f>
        <v>0</v>
      </c>
      <c r="H9" s="229">
        <f>Položky!BD34</f>
        <v>0</v>
      </c>
      <c r="I9" s="230">
        <f>Položky!BE34</f>
        <v>0</v>
      </c>
    </row>
    <row r="10" spans="1:57" s="37" customFormat="1">
      <c r="A10" s="227" t="str">
        <f>Položky!B35</f>
        <v>99</v>
      </c>
      <c r="B10" s="133" t="str">
        <f>Položky!C35</f>
        <v>Staveništní přesun hmot</v>
      </c>
      <c r="C10" s="69"/>
      <c r="D10" s="134"/>
      <c r="E10" s="228">
        <f>Položky!BA37</f>
        <v>0</v>
      </c>
      <c r="F10" s="229">
        <f>Položky!BB37</f>
        <v>0</v>
      </c>
      <c r="G10" s="229">
        <f>Položky!BC37</f>
        <v>0</v>
      </c>
      <c r="H10" s="229">
        <f>Položky!BD37</f>
        <v>0</v>
      </c>
      <c r="I10" s="230">
        <f>Položky!BE37</f>
        <v>0</v>
      </c>
    </row>
    <row r="11" spans="1:57" s="37" customFormat="1" ht="13.5" thickBot="1">
      <c r="A11" s="227" t="str">
        <f>Položky!B38</f>
        <v>D96</v>
      </c>
      <c r="B11" s="133" t="str">
        <f>Položky!C38</f>
        <v>Přesuny suti a vybouraných hmot</v>
      </c>
      <c r="C11" s="69"/>
      <c r="D11" s="134"/>
      <c r="E11" s="228">
        <f>Položky!BA44</f>
        <v>0</v>
      </c>
      <c r="F11" s="229">
        <f>Položky!BB44</f>
        <v>0</v>
      </c>
      <c r="G11" s="229">
        <f>Položky!BC44</f>
        <v>0</v>
      </c>
      <c r="H11" s="229">
        <f>Položky!BD44</f>
        <v>0</v>
      </c>
      <c r="I11" s="230">
        <f>Položky!BE44</f>
        <v>0</v>
      </c>
    </row>
    <row r="12" spans="1:57" s="141" customFormat="1" ht="13.5" thickBot="1">
      <c r="A12" s="135"/>
      <c r="B12" s="136" t="s">
        <v>57</v>
      </c>
      <c r="C12" s="136"/>
      <c r="D12" s="137"/>
      <c r="E12" s="138">
        <f>SUM(E7:E11)</f>
        <v>0</v>
      </c>
      <c r="F12" s="139">
        <f>SUM(F7:F11)</f>
        <v>0</v>
      </c>
      <c r="G12" s="139">
        <f>SUM(G7:G11)</f>
        <v>0</v>
      </c>
      <c r="H12" s="139">
        <f>SUM(H7:H11)</f>
        <v>0</v>
      </c>
      <c r="I12" s="140">
        <f>SUM(I7:I11)</f>
        <v>0</v>
      </c>
    </row>
    <row r="13" spans="1:57">
      <c r="A13" s="69"/>
      <c r="B13" s="69"/>
      <c r="C13" s="69"/>
      <c r="D13" s="69"/>
      <c r="E13" s="69"/>
      <c r="F13" s="69"/>
      <c r="G13" s="69"/>
      <c r="H13" s="69"/>
      <c r="I13" s="69"/>
    </row>
    <row r="14" spans="1:57" ht="19.5" customHeight="1">
      <c r="A14" s="125" t="s">
        <v>58</v>
      </c>
      <c r="B14" s="125"/>
      <c r="C14" s="125"/>
      <c r="D14" s="125"/>
      <c r="E14" s="125"/>
      <c r="F14" s="125"/>
      <c r="G14" s="142"/>
      <c r="H14" s="125"/>
      <c r="I14" s="125"/>
      <c r="BA14" s="43"/>
      <c r="BB14" s="43"/>
      <c r="BC14" s="43"/>
      <c r="BD14" s="43"/>
      <c r="BE14" s="43"/>
    </row>
    <row r="15" spans="1:57" ht="13.5" thickBot="1">
      <c r="A15" s="82"/>
      <c r="B15" s="82"/>
      <c r="C15" s="82"/>
      <c r="D15" s="82"/>
      <c r="E15" s="82"/>
      <c r="F15" s="82"/>
      <c r="G15" s="82"/>
      <c r="H15" s="82"/>
      <c r="I15" s="82"/>
    </row>
    <row r="16" spans="1:57">
      <c r="A16" s="76" t="s">
        <v>59</v>
      </c>
      <c r="B16" s="77"/>
      <c r="C16" s="77"/>
      <c r="D16" s="143"/>
      <c r="E16" s="144" t="s">
        <v>60</v>
      </c>
      <c r="F16" s="145" t="s">
        <v>61</v>
      </c>
      <c r="G16" s="146" t="s">
        <v>62</v>
      </c>
      <c r="H16" s="147"/>
      <c r="I16" s="148" t="s">
        <v>60</v>
      </c>
    </row>
    <row r="17" spans="1:53">
      <c r="A17" s="67" t="s">
        <v>136</v>
      </c>
      <c r="B17" s="58"/>
      <c r="C17" s="58"/>
      <c r="D17" s="149"/>
      <c r="E17" s="150"/>
      <c r="F17" s="151"/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0</v>
      </c>
    </row>
    <row r="18" spans="1:53">
      <c r="A18" s="67" t="s">
        <v>137</v>
      </c>
      <c r="B18" s="58"/>
      <c r="C18" s="58"/>
      <c r="D18" s="149"/>
      <c r="E18" s="150"/>
      <c r="F18" s="151"/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0</v>
      </c>
    </row>
    <row r="19" spans="1:53" ht="13.5" thickBot="1">
      <c r="A19" s="155"/>
      <c r="B19" s="156" t="s">
        <v>63</v>
      </c>
      <c r="C19" s="157"/>
      <c r="D19" s="158"/>
      <c r="E19" s="159"/>
      <c r="F19" s="160"/>
      <c r="G19" s="160"/>
      <c r="H19" s="161">
        <f>SUM(I17:I18)</f>
        <v>0</v>
      </c>
      <c r="I19" s="162"/>
    </row>
    <row r="21" spans="1:53">
      <c r="B21" s="141"/>
      <c r="F21" s="163"/>
      <c r="G21" s="164"/>
      <c r="H21" s="164"/>
      <c r="I21" s="165"/>
    </row>
    <row r="22" spans="1:53">
      <c r="F22" s="163"/>
      <c r="G22" s="164"/>
      <c r="H22" s="164"/>
      <c r="I22" s="165"/>
    </row>
    <row r="23" spans="1:53">
      <c r="F23" s="163"/>
      <c r="G23" s="164"/>
      <c r="H23" s="164"/>
      <c r="I23" s="165"/>
    </row>
    <row r="24" spans="1:53">
      <c r="F24" s="163"/>
      <c r="G24" s="164"/>
      <c r="H24" s="164"/>
      <c r="I24" s="165"/>
    </row>
    <row r="25" spans="1:53">
      <c r="F25" s="163"/>
      <c r="G25" s="164"/>
      <c r="H25" s="164"/>
      <c r="I25" s="165"/>
    </row>
    <row r="26" spans="1:53">
      <c r="F26" s="163"/>
      <c r="G26" s="164"/>
      <c r="H26" s="164"/>
      <c r="I26" s="165"/>
    </row>
    <row r="27" spans="1:53">
      <c r="F27" s="163"/>
      <c r="G27" s="164"/>
      <c r="H27" s="164"/>
      <c r="I27" s="165"/>
    </row>
    <row r="28" spans="1:53">
      <c r="F28" s="163"/>
      <c r="G28" s="164"/>
      <c r="H28" s="164"/>
      <c r="I28" s="165"/>
    </row>
    <row r="29" spans="1:53">
      <c r="F29" s="163"/>
      <c r="G29" s="164"/>
      <c r="H29" s="164"/>
      <c r="I29" s="165"/>
    </row>
    <row r="30" spans="1:53">
      <c r="F30" s="163"/>
      <c r="G30" s="164"/>
      <c r="H30" s="164"/>
      <c r="I30" s="165"/>
    </row>
    <row r="31" spans="1:53">
      <c r="F31" s="163"/>
      <c r="G31" s="164"/>
      <c r="H31" s="164"/>
      <c r="I31" s="165"/>
    </row>
    <row r="32" spans="1:53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</sheetData>
  <mergeCells count="4">
    <mergeCell ref="A1:B1"/>
    <mergeCell ref="A2:B2"/>
    <mergeCell ref="G2:I2"/>
    <mergeCell ref="H19:I1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17"/>
  <sheetViews>
    <sheetView showGridLines="0" showZeros="0" zoomScaleNormal="100" workbookViewId="0">
      <selection activeCell="A44" sqref="A44:IV46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1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20001304 Proskovice, Rekonstr. MK ulice V úvoze</v>
      </c>
      <c r="D3" s="172"/>
      <c r="E3" s="173" t="s">
        <v>64</v>
      </c>
      <c r="F3" s="174" t="str">
        <f>Rekapitulace!H1</f>
        <v>2000130404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>02 Provizorní chodník</v>
      </c>
      <c r="D4" s="177"/>
      <c r="E4" s="178" t="str">
        <f>Rekapitulace!G2</f>
        <v>Provizorní chodník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73</v>
      </c>
      <c r="C7" s="190" t="s">
        <v>74</v>
      </c>
      <c r="D7" s="191"/>
      <c r="E7" s="192"/>
      <c r="F7" s="192"/>
      <c r="G7" s="193"/>
      <c r="H7" s="194"/>
      <c r="I7" s="194"/>
      <c r="O7" s="195">
        <v>1</v>
      </c>
    </row>
    <row r="8" spans="1:104">
      <c r="A8" s="196">
        <v>1</v>
      </c>
      <c r="B8" s="197" t="s">
        <v>83</v>
      </c>
      <c r="C8" s="198" t="s">
        <v>84</v>
      </c>
      <c r="D8" s="199" t="s">
        <v>85</v>
      </c>
      <c r="E8" s="200">
        <v>331.5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>
      <c r="A9" s="203"/>
      <c r="B9" s="205"/>
      <c r="C9" s="206" t="s">
        <v>86</v>
      </c>
      <c r="D9" s="207"/>
      <c r="E9" s="208">
        <v>331.5</v>
      </c>
      <c r="F9" s="209"/>
      <c r="G9" s="210"/>
      <c r="M9" s="204" t="s">
        <v>86</v>
      </c>
      <c r="O9" s="195"/>
    </row>
    <row r="10" spans="1:104">
      <c r="A10" s="196">
        <v>2</v>
      </c>
      <c r="B10" s="197" t="s">
        <v>87</v>
      </c>
      <c r="C10" s="198" t="s">
        <v>88</v>
      </c>
      <c r="D10" s="199" t="s">
        <v>85</v>
      </c>
      <c r="E10" s="200">
        <v>110</v>
      </c>
      <c r="F10" s="200">
        <v>0</v>
      </c>
      <c r="G10" s="201">
        <f>E10*F10</f>
        <v>0</v>
      </c>
      <c r="O10" s="195">
        <v>2</v>
      </c>
      <c r="AA10" s="167">
        <v>1</v>
      </c>
      <c r="AB10" s="167">
        <v>1</v>
      </c>
      <c r="AC10" s="167">
        <v>1</v>
      </c>
      <c r="AZ10" s="167">
        <v>1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</v>
      </c>
      <c r="CB10" s="202">
        <v>1</v>
      </c>
      <c r="CZ10" s="167">
        <v>0</v>
      </c>
    </row>
    <row r="11" spans="1:104">
      <c r="A11" s="203"/>
      <c r="B11" s="205"/>
      <c r="C11" s="206" t="s">
        <v>89</v>
      </c>
      <c r="D11" s="207"/>
      <c r="E11" s="208">
        <v>110</v>
      </c>
      <c r="F11" s="209"/>
      <c r="G11" s="210"/>
      <c r="M11" s="204">
        <v>110</v>
      </c>
      <c r="O11" s="195"/>
    </row>
    <row r="12" spans="1:104">
      <c r="A12" s="196">
        <v>3</v>
      </c>
      <c r="B12" s="197" t="s">
        <v>90</v>
      </c>
      <c r="C12" s="198" t="s">
        <v>91</v>
      </c>
      <c r="D12" s="199" t="s">
        <v>85</v>
      </c>
      <c r="E12" s="200">
        <v>331.5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0</v>
      </c>
    </row>
    <row r="13" spans="1:104">
      <c r="A13" s="203"/>
      <c r="B13" s="205"/>
      <c r="C13" s="206" t="s">
        <v>92</v>
      </c>
      <c r="D13" s="207"/>
      <c r="E13" s="208">
        <v>331.5</v>
      </c>
      <c r="F13" s="209"/>
      <c r="G13" s="210"/>
      <c r="M13" s="204" t="s">
        <v>92</v>
      </c>
      <c r="O13" s="195"/>
    </row>
    <row r="14" spans="1:104">
      <c r="A14" s="196">
        <v>4</v>
      </c>
      <c r="B14" s="197" t="s">
        <v>93</v>
      </c>
      <c r="C14" s="198" t="s">
        <v>94</v>
      </c>
      <c r="D14" s="199" t="s">
        <v>85</v>
      </c>
      <c r="E14" s="200">
        <v>1326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0</v>
      </c>
    </row>
    <row r="15" spans="1:104">
      <c r="A15" s="203"/>
      <c r="B15" s="205"/>
      <c r="C15" s="206" t="s">
        <v>95</v>
      </c>
      <c r="D15" s="207"/>
      <c r="E15" s="208">
        <v>1326</v>
      </c>
      <c r="F15" s="209"/>
      <c r="G15" s="210"/>
      <c r="M15" s="204" t="s">
        <v>95</v>
      </c>
      <c r="O15" s="195"/>
    </row>
    <row r="16" spans="1:104">
      <c r="A16" s="196">
        <v>5</v>
      </c>
      <c r="B16" s="197" t="s">
        <v>96</v>
      </c>
      <c r="C16" s="198" t="s">
        <v>97</v>
      </c>
      <c r="D16" s="199" t="s">
        <v>85</v>
      </c>
      <c r="E16" s="200">
        <v>331.5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0</v>
      </c>
    </row>
    <row r="17" spans="1:104">
      <c r="A17" s="203"/>
      <c r="B17" s="205"/>
      <c r="C17" s="206" t="s">
        <v>92</v>
      </c>
      <c r="D17" s="207"/>
      <c r="E17" s="208">
        <v>331.5</v>
      </c>
      <c r="F17" s="209"/>
      <c r="G17" s="210"/>
      <c r="M17" s="204" t="s">
        <v>92</v>
      </c>
      <c r="O17" s="195"/>
    </row>
    <row r="18" spans="1:104">
      <c r="A18" s="196">
        <v>6</v>
      </c>
      <c r="B18" s="197" t="s">
        <v>98</v>
      </c>
      <c r="C18" s="198" t="s">
        <v>99</v>
      </c>
      <c r="D18" s="199" t="s">
        <v>100</v>
      </c>
      <c r="E18" s="200">
        <v>33.15</v>
      </c>
      <c r="F18" s="200">
        <v>0</v>
      </c>
      <c r="G18" s="201">
        <f>E18*F18</f>
        <v>0</v>
      </c>
      <c r="O18" s="195">
        <v>2</v>
      </c>
      <c r="AA18" s="167">
        <v>1</v>
      </c>
      <c r="AB18" s="167">
        <v>1</v>
      </c>
      <c r="AC18" s="167">
        <v>1</v>
      </c>
      <c r="AZ18" s="167">
        <v>1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</v>
      </c>
      <c r="CB18" s="202">
        <v>1</v>
      </c>
      <c r="CZ18" s="167">
        <v>0</v>
      </c>
    </row>
    <row r="19" spans="1:104">
      <c r="A19" s="203"/>
      <c r="B19" s="205"/>
      <c r="C19" s="206" t="s">
        <v>101</v>
      </c>
      <c r="D19" s="207"/>
      <c r="E19" s="208">
        <v>33.15</v>
      </c>
      <c r="F19" s="209"/>
      <c r="G19" s="210"/>
      <c r="M19" s="204" t="s">
        <v>101</v>
      </c>
      <c r="O19" s="195"/>
    </row>
    <row r="20" spans="1:104">
      <c r="A20" s="196">
        <v>7</v>
      </c>
      <c r="B20" s="197" t="s">
        <v>102</v>
      </c>
      <c r="C20" s="198" t="s">
        <v>103</v>
      </c>
      <c r="D20" s="199" t="s">
        <v>85</v>
      </c>
      <c r="E20" s="200">
        <v>120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0</v>
      </c>
    </row>
    <row r="21" spans="1:104">
      <c r="A21" s="203"/>
      <c r="B21" s="205"/>
      <c r="C21" s="206" t="s">
        <v>104</v>
      </c>
      <c r="D21" s="207"/>
      <c r="E21" s="208">
        <v>120</v>
      </c>
      <c r="F21" s="209"/>
      <c r="G21" s="210"/>
      <c r="M21" s="204">
        <v>120</v>
      </c>
      <c r="O21" s="195"/>
    </row>
    <row r="22" spans="1:104">
      <c r="A22" s="211"/>
      <c r="B22" s="212" t="s">
        <v>75</v>
      </c>
      <c r="C22" s="213" t="str">
        <f>CONCATENATE(B7," ",C7)</f>
        <v>1 Zemní práce</v>
      </c>
      <c r="D22" s="214"/>
      <c r="E22" s="215"/>
      <c r="F22" s="216"/>
      <c r="G22" s="217">
        <f>SUM(G7:G21)</f>
        <v>0</v>
      </c>
      <c r="O22" s="195">
        <v>4</v>
      </c>
      <c r="BA22" s="218">
        <f>SUM(BA7:BA21)</f>
        <v>0</v>
      </c>
      <c r="BB22" s="218">
        <f>SUM(BB7:BB21)</f>
        <v>0</v>
      </c>
      <c r="BC22" s="218">
        <f>SUM(BC7:BC21)</f>
        <v>0</v>
      </c>
      <c r="BD22" s="218">
        <f>SUM(BD7:BD21)</f>
        <v>0</v>
      </c>
      <c r="BE22" s="218">
        <f>SUM(BE7:BE21)</f>
        <v>0</v>
      </c>
    </row>
    <row r="23" spans="1:104">
      <c r="A23" s="188" t="s">
        <v>72</v>
      </c>
      <c r="B23" s="189" t="s">
        <v>105</v>
      </c>
      <c r="C23" s="190" t="s">
        <v>106</v>
      </c>
      <c r="D23" s="191"/>
      <c r="E23" s="192"/>
      <c r="F23" s="192"/>
      <c r="G23" s="193"/>
      <c r="H23" s="194"/>
      <c r="I23" s="194"/>
      <c r="O23" s="195">
        <v>1</v>
      </c>
    </row>
    <row r="24" spans="1:104">
      <c r="A24" s="196">
        <v>8</v>
      </c>
      <c r="B24" s="197" t="s">
        <v>107</v>
      </c>
      <c r="C24" s="198" t="s">
        <v>108</v>
      </c>
      <c r="D24" s="199" t="s">
        <v>85</v>
      </c>
      <c r="E24" s="200">
        <v>110</v>
      </c>
      <c r="F24" s="200">
        <v>0</v>
      </c>
      <c r="G24" s="201">
        <f>E24*F24</f>
        <v>0</v>
      </c>
      <c r="O24" s="195">
        <v>2</v>
      </c>
      <c r="AA24" s="167">
        <v>1</v>
      </c>
      <c r="AB24" s="167">
        <v>1</v>
      </c>
      <c r="AC24" s="167">
        <v>1</v>
      </c>
      <c r="AZ24" s="167">
        <v>1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</v>
      </c>
      <c r="CB24" s="202">
        <v>1</v>
      </c>
      <c r="CZ24" s="167">
        <v>0.105</v>
      </c>
    </row>
    <row r="25" spans="1:104">
      <c r="A25" s="203"/>
      <c r="B25" s="205"/>
      <c r="C25" s="206" t="s">
        <v>89</v>
      </c>
      <c r="D25" s="207"/>
      <c r="E25" s="208">
        <v>110</v>
      </c>
      <c r="F25" s="209"/>
      <c r="G25" s="210"/>
      <c r="M25" s="204">
        <v>110</v>
      </c>
      <c r="O25" s="195"/>
    </row>
    <row r="26" spans="1:104">
      <c r="A26" s="196">
        <v>9</v>
      </c>
      <c r="B26" s="197" t="s">
        <v>109</v>
      </c>
      <c r="C26" s="198" t="s">
        <v>110</v>
      </c>
      <c r="D26" s="199" t="s">
        <v>85</v>
      </c>
      <c r="E26" s="200">
        <v>110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0.46166000000000001</v>
      </c>
    </row>
    <row r="27" spans="1:104">
      <c r="A27" s="203"/>
      <c r="B27" s="205"/>
      <c r="C27" s="206" t="s">
        <v>89</v>
      </c>
      <c r="D27" s="207"/>
      <c r="E27" s="208">
        <v>110</v>
      </c>
      <c r="F27" s="209"/>
      <c r="G27" s="210"/>
      <c r="M27" s="204">
        <v>110</v>
      </c>
      <c r="O27" s="195"/>
    </row>
    <row r="28" spans="1:104">
      <c r="A28" s="211"/>
      <c r="B28" s="212" t="s">
        <v>75</v>
      </c>
      <c r="C28" s="213" t="str">
        <f>CONCATENATE(B23," ",C23)</f>
        <v>56 Podkladní vrstvy komunikací a zpevněných ploch</v>
      </c>
      <c r="D28" s="214"/>
      <c r="E28" s="215"/>
      <c r="F28" s="216"/>
      <c r="G28" s="217">
        <f>SUM(G23:G27)</f>
        <v>0</v>
      </c>
      <c r="O28" s="195">
        <v>4</v>
      </c>
      <c r="BA28" s="218">
        <f>SUM(BA23:BA27)</f>
        <v>0</v>
      </c>
      <c r="BB28" s="218">
        <f>SUM(BB23:BB27)</f>
        <v>0</v>
      </c>
      <c r="BC28" s="218">
        <f>SUM(BC23:BC27)</f>
        <v>0</v>
      </c>
      <c r="BD28" s="218">
        <f>SUM(BD23:BD27)</f>
        <v>0</v>
      </c>
      <c r="BE28" s="218">
        <f>SUM(BE23:BE27)</f>
        <v>0</v>
      </c>
    </row>
    <row r="29" spans="1:104">
      <c r="A29" s="188" t="s">
        <v>72</v>
      </c>
      <c r="B29" s="189" t="s">
        <v>111</v>
      </c>
      <c r="C29" s="190" t="s">
        <v>112</v>
      </c>
      <c r="D29" s="191"/>
      <c r="E29" s="192"/>
      <c r="F29" s="192"/>
      <c r="G29" s="193"/>
      <c r="H29" s="194"/>
      <c r="I29" s="194"/>
      <c r="O29" s="195">
        <v>1</v>
      </c>
    </row>
    <row r="30" spans="1:104">
      <c r="A30" s="196">
        <v>10</v>
      </c>
      <c r="B30" s="197" t="s">
        <v>113</v>
      </c>
      <c r="C30" s="198" t="s">
        <v>114</v>
      </c>
      <c r="D30" s="199" t="s">
        <v>115</v>
      </c>
      <c r="E30" s="200">
        <v>95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0</v>
      </c>
    </row>
    <row r="31" spans="1:104">
      <c r="A31" s="203"/>
      <c r="B31" s="205"/>
      <c r="C31" s="206" t="s">
        <v>116</v>
      </c>
      <c r="D31" s="207"/>
      <c r="E31" s="208">
        <v>95</v>
      </c>
      <c r="F31" s="209"/>
      <c r="G31" s="210"/>
      <c r="M31" s="204">
        <v>95</v>
      </c>
      <c r="O31" s="195"/>
    </row>
    <row r="32" spans="1:104">
      <c r="A32" s="196">
        <v>11</v>
      </c>
      <c r="B32" s="197" t="s">
        <v>117</v>
      </c>
      <c r="C32" s="198" t="s">
        <v>118</v>
      </c>
      <c r="D32" s="199" t="s">
        <v>115</v>
      </c>
      <c r="E32" s="200">
        <v>95</v>
      </c>
      <c r="F32" s="200">
        <v>0</v>
      </c>
      <c r="G32" s="201">
        <f>E32*F32</f>
        <v>0</v>
      </c>
      <c r="O32" s="195">
        <v>2</v>
      </c>
      <c r="AA32" s="167">
        <v>1</v>
      </c>
      <c r="AB32" s="167">
        <v>1</v>
      </c>
      <c r="AC32" s="167">
        <v>1</v>
      </c>
      <c r="AZ32" s="167">
        <v>1</v>
      </c>
      <c r="BA32" s="167">
        <f>IF(AZ32=1,G32,0)</f>
        <v>0</v>
      </c>
      <c r="BB32" s="167">
        <f>IF(AZ32=2,G32,0)</f>
        <v>0</v>
      </c>
      <c r="BC32" s="167">
        <f>IF(AZ32=3,G32,0)</f>
        <v>0</v>
      </c>
      <c r="BD32" s="167">
        <f>IF(AZ32=4,G32,0)</f>
        <v>0</v>
      </c>
      <c r="BE32" s="167">
        <f>IF(AZ32=5,G32,0)</f>
        <v>0</v>
      </c>
      <c r="CA32" s="202">
        <v>1</v>
      </c>
      <c r="CB32" s="202">
        <v>1</v>
      </c>
      <c r="CZ32" s="167">
        <v>4.2540000000000001E-2</v>
      </c>
    </row>
    <row r="33" spans="1:104">
      <c r="A33" s="203"/>
      <c r="B33" s="205"/>
      <c r="C33" s="206" t="s">
        <v>116</v>
      </c>
      <c r="D33" s="207"/>
      <c r="E33" s="208">
        <v>95</v>
      </c>
      <c r="F33" s="209"/>
      <c r="G33" s="210"/>
      <c r="M33" s="204">
        <v>95</v>
      </c>
      <c r="O33" s="195"/>
    </row>
    <row r="34" spans="1:104">
      <c r="A34" s="211"/>
      <c r="B34" s="212" t="s">
        <v>75</v>
      </c>
      <c r="C34" s="213" t="str">
        <f>CONCATENATE(B29," ",C29)</f>
        <v>91 Doplňující práce na komunikaci</v>
      </c>
      <c r="D34" s="214"/>
      <c r="E34" s="215"/>
      <c r="F34" s="216"/>
      <c r="G34" s="217">
        <f>SUM(G29:G33)</f>
        <v>0</v>
      </c>
      <c r="O34" s="195">
        <v>4</v>
      </c>
      <c r="BA34" s="218">
        <f>SUM(BA29:BA33)</f>
        <v>0</v>
      </c>
      <c r="BB34" s="218">
        <f>SUM(BB29:BB33)</f>
        <v>0</v>
      </c>
      <c r="BC34" s="218">
        <f>SUM(BC29:BC33)</f>
        <v>0</v>
      </c>
      <c r="BD34" s="218">
        <f>SUM(BD29:BD33)</f>
        <v>0</v>
      </c>
      <c r="BE34" s="218">
        <f>SUM(BE29:BE33)</f>
        <v>0</v>
      </c>
    </row>
    <row r="35" spans="1:104">
      <c r="A35" s="188" t="s">
        <v>72</v>
      </c>
      <c r="B35" s="189" t="s">
        <v>119</v>
      </c>
      <c r="C35" s="190" t="s">
        <v>120</v>
      </c>
      <c r="D35" s="191"/>
      <c r="E35" s="192"/>
      <c r="F35" s="192"/>
      <c r="G35" s="193"/>
      <c r="H35" s="194"/>
      <c r="I35" s="194"/>
      <c r="O35" s="195">
        <v>1</v>
      </c>
    </row>
    <row r="36" spans="1:104">
      <c r="A36" s="196">
        <v>12</v>
      </c>
      <c r="B36" s="197" t="s">
        <v>121</v>
      </c>
      <c r="C36" s="198" t="s">
        <v>122</v>
      </c>
      <c r="D36" s="199" t="s">
        <v>123</v>
      </c>
      <c r="E36" s="200">
        <v>66.373900000000006</v>
      </c>
      <c r="F36" s="200">
        <v>0</v>
      </c>
      <c r="G36" s="201">
        <f>E36*F36</f>
        <v>0</v>
      </c>
      <c r="O36" s="195">
        <v>2</v>
      </c>
      <c r="AA36" s="167">
        <v>7</v>
      </c>
      <c r="AB36" s="167">
        <v>1</v>
      </c>
      <c r="AC36" s="167">
        <v>2</v>
      </c>
      <c r="AZ36" s="167">
        <v>1</v>
      </c>
      <c r="BA36" s="167">
        <f>IF(AZ36=1,G36,0)</f>
        <v>0</v>
      </c>
      <c r="BB36" s="167">
        <f>IF(AZ36=2,G36,0)</f>
        <v>0</v>
      </c>
      <c r="BC36" s="167">
        <f>IF(AZ36=3,G36,0)</f>
        <v>0</v>
      </c>
      <c r="BD36" s="167">
        <f>IF(AZ36=4,G36,0)</f>
        <v>0</v>
      </c>
      <c r="BE36" s="167">
        <f>IF(AZ36=5,G36,0)</f>
        <v>0</v>
      </c>
      <c r="CA36" s="202">
        <v>7</v>
      </c>
      <c r="CB36" s="202">
        <v>1</v>
      </c>
      <c r="CZ36" s="167">
        <v>0</v>
      </c>
    </row>
    <row r="37" spans="1:104">
      <c r="A37" s="211"/>
      <c r="B37" s="212" t="s">
        <v>75</v>
      </c>
      <c r="C37" s="213" t="str">
        <f>CONCATENATE(B35," ",C35)</f>
        <v>99 Staveništní přesun hmot</v>
      </c>
      <c r="D37" s="214"/>
      <c r="E37" s="215"/>
      <c r="F37" s="216"/>
      <c r="G37" s="217">
        <f>SUM(G35:G36)</f>
        <v>0</v>
      </c>
      <c r="O37" s="195">
        <v>4</v>
      </c>
      <c r="BA37" s="218">
        <f>SUM(BA35:BA36)</f>
        <v>0</v>
      </c>
      <c r="BB37" s="218">
        <f>SUM(BB35:BB36)</f>
        <v>0</v>
      </c>
      <c r="BC37" s="218">
        <f>SUM(BC35:BC36)</f>
        <v>0</v>
      </c>
      <c r="BD37" s="218">
        <f>SUM(BD35:BD36)</f>
        <v>0</v>
      </c>
      <c r="BE37" s="218">
        <f>SUM(BE35:BE36)</f>
        <v>0</v>
      </c>
    </row>
    <row r="38" spans="1:104">
      <c r="A38" s="188" t="s">
        <v>72</v>
      </c>
      <c r="B38" s="189" t="s">
        <v>124</v>
      </c>
      <c r="C38" s="190" t="s">
        <v>125</v>
      </c>
      <c r="D38" s="191"/>
      <c r="E38" s="192"/>
      <c r="F38" s="192"/>
      <c r="G38" s="193"/>
      <c r="H38" s="194"/>
      <c r="I38" s="194"/>
      <c r="O38" s="195">
        <v>1</v>
      </c>
    </row>
    <row r="39" spans="1:104">
      <c r="A39" s="196">
        <v>13</v>
      </c>
      <c r="B39" s="197" t="s">
        <v>126</v>
      </c>
      <c r="C39" s="198" t="s">
        <v>127</v>
      </c>
      <c r="D39" s="199" t="s">
        <v>123</v>
      </c>
      <c r="E39" s="200">
        <v>10.78</v>
      </c>
      <c r="F39" s="200">
        <v>0</v>
      </c>
      <c r="G39" s="201">
        <f>E39*F39</f>
        <v>0</v>
      </c>
      <c r="O39" s="195">
        <v>2</v>
      </c>
      <c r="AA39" s="167">
        <v>8</v>
      </c>
      <c r="AB39" s="167">
        <v>1</v>
      </c>
      <c r="AC39" s="167">
        <v>3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8</v>
      </c>
      <c r="CB39" s="202">
        <v>1</v>
      </c>
      <c r="CZ39" s="167">
        <v>0</v>
      </c>
    </row>
    <row r="40" spans="1:104">
      <c r="A40" s="196">
        <v>14</v>
      </c>
      <c r="B40" s="197" t="s">
        <v>128</v>
      </c>
      <c r="C40" s="198" t="s">
        <v>129</v>
      </c>
      <c r="D40" s="199" t="s">
        <v>123</v>
      </c>
      <c r="E40" s="200">
        <v>150.91999999999999</v>
      </c>
      <c r="F40" s="200">
        <v>0</v>
      </c>
      <c r="G40" s="201">
        <f>E40*F40</f>
        <v>0</v>
      </c>
      <c r="O40" s="195">
        <v>2</v>
      </c>
      <c r="AA40" s="167">
        <v>8</v>
      </c>
      <c r="AB40" s="167">
        <v>1</v>
      </c>
      <c r="AC40" s="167">
        <v>3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8</v>
      </c>
      <c r="CB40" s="202">
        <v>1</v>
      </c>
      <c r="CZ40" s="167">
        <v>0</v>
      </c>
    </row>
    <row r="41" spans="1:104">
      <c r="A41" s="196">
        <v>15</v>
      </c>
      <c r="B41" s="197" t="s">
        <v>130</v>
      </c>
      <c r="C41" s="198" t="s">
        <v>131</v>
      </c>
      <c r="D41" s="199" t="s">
        <v>123</v>
      </c>
      <c r="E41" s="200">
        <v>10.78</v>
      </c>
      <c r="F41" s="200">
        <v>0</v>
      </c>
      <c r="G41" s="201">
        <f>E41*F41</f>
        <v>0</v>
      </c>
      <c r="O41" s="195">
        <v>2</v>
      </c>
      <c r="AA41" s="167">
        <v>8</v>
      </c>
      <c r="AB41" s="167">
        <v>1</v>
      </c>
      <c r="AC41" s="167">
        <v>3</v>
      </c>
      <c r="AZ41" s="167">
        <v>1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8</v>
      </c>
      <c r="CB41" s="202">
        <v>1</v>
      </c>
      <c r="CZ41" s="167">
        <v>0</v>
      </c>
    </row>
    <row r="42" spans="1:104">
      <c r="A42" s="196">
        <v>16</v>
      </c>
      <c r="B42" s="197" t="s">
        <v>132</v>
      </c>
      <c r="C42" s="198" t="s">
        <v>133</v>
      </c>
      <c r="D42" s="199" t="s">
        <v>123</v>
      </c>
      <c r="E42" s="200">
        <v>10.78</v>
      </c>
      <c r="F42" s="200">
        <v>0</v>
      </c>
      <c r="G42" s="201">
        <f>E42*F42</f>
        <v>0</v>
      </c>
      <c r="O42" s="195">
        <v>2</v>
      </c>
      <c r="AA42" s="167">
        <v>8</v>
      </c>
      <c r="AB42" s="167">
        <v>1</v>
      </c>
      <c r="AC42" s="167">
        <v>3</v>
      </c>
      <c r="AZ42" s="167">
        <v>1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8</v>
      </c>
      <c r="CB42" s="202">
        <v>1</v>
      </c>
      <c r="CZ42" s="167">
        <v>0</v>
      </c>
    </row>
    <row r="43" spans="1:104">
      <c r="A43" s="196">
        <v>17</v>
      </c>
      <c r="B43" s="197" t="s">
        <v>134</v>
      </c>
      <c r="C43" s="198" t="s">
        <v>135</v>
      </c>
      <c r="D43" s="199" t="s">
        <v>123</v>
      </c>
      <c r="E43" s="200">
        <v>10.78</v>
      </c>
      <c r="F43" s="200">
        <v>0</v>
      </c>
      <c r="G43" s="201">
        <f>E43*F43</f>
        <v>0</v>
      </c>
      <c r="O43" s="195">
        <v>2</v>
      </c>
      <c r="AA43" s="167">
        <v>8</v>
      </c>
      <c r="AB43" s="167">
        <v>1</v>
      </c>
      <c r="AC43" s="167">
        <v>3</v>
      </c>
      <c r="AZ43" s="167">
        <v>1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8</v>
      </c>
      <c r="CB43" s="202">
        <v>1</v>
      </c>
      <c r="CZ43" s="167">
        <v>0</v>
      </c>
    </row>
    <row r="44" spans="1:104">
      <c r="A44" s="211"/>
      <c r="B44" s="212" t="s">
        <v>75</v>
      </c>
      <c r="C44" s="213" t="str">
        <f>CONCATENATE(B38," ",C38)</f>
        <v>D96 Přesuny suti a vybouraných hmot</v>
      </c>
      <c r="D44" s="214"/>
      <c r="E44" s="215"/>
      <c r="F44" s="216"/>
      <c r="G44" s="217">
        <f>SUM(G38:G43)</f>
        <v>0</v>
      </c>
      <c r="O44" s="195">
        <v>4</v>
      </c>
      <c r="BA44" s="218">
        <f>SUM(BA38:BA43)</f>
        <v>0</v>
      </c>
      <c r="BB44" s="218">
        <f>SUM(BB38:BB43)</f>
        <v>0</v>
      </c>
      <c r="BC44" s="218">
        <f>SUM(BC38:BC43)</f>
        <v>0</v>
      </c>
      <c r="BD44" s="218">
        <f>SUM(BD38:BD43)</f>
        <v>0</v>
      </c>
      <c r="BE44" s="218">
        <f>SUM(BE38:BE43)</f>
        <v>0</v>
      </c>
    </row>
    <row r="45" spans="1:104">
      <c r="E45" s="167"/>
    </row>
    <row r="46" spans="1:104">
      <c r="E46" s="167"/>
    </row>
    <row r="47" spans="1:104">
      <c r="E47" s="167"/>
    </row>
    <row r="48" spans="1:104">
      <c r="E48" s="167"/>
    </row>
    <row r="49" spans="5:5">
      <c r="E49" s="167"/>
    </row>
    <row r="50" spans="5:5">
      <c r="E50" s="167"/>
    </row>
    <row r="51" spans="5:5">
      <c r="E51" s="167"/>
    </row>
    <row r="52" spans="5:5">
      <c r="E52" s="167"/>
    </row>
    <row r="53" spans="5:5">
      <c r="E53" s="167"/>
    </row>
    <row r="54" spans="5:5">
      <c r="E54" s="167"/>
    </row>
    <row r="55" spans="5:5">
      <c r="E55" s="167"/>
    </row>
    <row r="56" spans="5:5">
      <c r="E56" s="167"/>
    </row>
    <row r="57" spans="5:5">
      <c r="E57" s="167"/>
    </row>
    <row r="58" spans="5:5">
      <c r="E58" s="167"/>
    </row>
    <row r="59" spans="5:5">
      <c r="E59" s="167"/>
    </row>
    <row r="60" spans="5:5">
      <c r="E60" s="167"/>
    </row>
    <row r="61" spans="5:5">
      <c r="E61" s="167"/>
    </row>
    <row r="62" spans="5:5">
      <c r="E62" s="167"/>
    </row>
    <row r="63" spans="5:5">
      <c r="E63" s="167"/>
    </row>
    <row r="64" spans="5:5">
      <c r="E64" s="167"/>
    </row>
    <row r="65" spans="1:7">
      <c r="E65" s="167"/>
    </row>
    <row r="66" spans="1:7">
      <c r="E66" s="167"/>
    </row>
    <row r="67" spans="1:7">
      <c r="E67" s="167"/>
    </row>
    <row r="68" spans="1:7">
      <c r="A68" s="219"/>
      <c r="B68" s="219"/>
      <c r="C68" s="219"/>
      <c r="D68" s="219"/>
      <c r="E68" s="219"/>
      <c r="F68" s="219"/>
      <c r="G68" s="219"/>
    </row>
    <row r="69" spans="1:7">
      <c r="A69" s="219"/>
      <c r="B69" s="219"/>
      <c r="C69" s="219"/>
      <c r="D69" s="219"/>
      <c r="E69" s="219"/>
      <c r="F69" s="219"/>
      <c r="G69" s="219"/>
    </row>
    <row r="70" spans="1:7">
      <c r="A70" s="219"/>
      <c r="B70" s="219"/>
      <c r="C70" s="219"/>
      <c r="D70" s="219"/>
      <c r="E70" s="219"/>
      <c r="F70" s="219"/>
      <c r="G70" s="219"/>
    </row>
    <row r="71" spans="1:7">
      <c r="A71" s="219"/>
      <c r="B71" s="219"/>
      <c r="C71" s="219"/>
      <c r="D71" s="219"/>
      <c r="E71" s="219"/>
      <c r="F71" s="219"/>
      <c r="G71" s="219"/>
    </row>
    <row r="72" spans="1:7">
      <c r="E72" s="167"/>
    </row>
    <row r="73" spans="1:7">
      <c r="E73" s="167"/>
    </row>
    <row r="74" spans="1:7">
      <c r="E74" s="167"/>
    </row>
    <row r="75" spans="1:7">
      <c r="E75" s="167"/>
    </row>
    <row r="76" spans="1:7">
      <c r="E76" s="167"/>
    </row>
    <row r="77" spans="1:7">
      <c r="E77" s="167"/>
    </row>
    <row r="78" spans="1:7">
      <c r="E78" s="167"/>
    </row>
    <row r="79" spans="1:7">
      <c r="E79" s="167"/>
    </row>
    <row r="80" spans="1:7">
      <c r="E80" s="167"/>
    </row>
    <row r="81" spans="5:5">
      <c r="E81" s="167"/>
    </row>
    <row r="82" spans="5:5">
      <c r="E82" s="167"/>
    </row>
    <row r="83" spans="5:5">
      <c r="E83" s="167"/>
    </row>
    <row r="84" spans="5:5">
      <c r="E84" s="167"/>
    </row>
    <row r="85" spans="5:5">
      <c r="E85" s="167"/>
    </row>
    <row r="86" spans="5:5">
      <c r="E86" s="167"/>
    </row>
    <row r="87" spans="5:5">
      <c r="E87" s="167"/>
    </row>
    <row r="88" spans="5:5">
      <c r="E88" s="167"/>
    </row>
    <row r="89" spans="5:5">
      <c r="E89" s="167"/>
    </row>
    <row r="90" spans="5:5">
      <c r="E90" s="167"/>
    </row>
    <row r="91" spans="5:5">
      <c r="E91" s="167"/>
    </row>
    <row r="92" spans="5:5">
      <c r="E92" s="167"/>
    </row>
    <row r="93" spans="5:5">
      <c r="E93" s="167"/>
    </row>
    <row r="94" spans="5:5">
      <c r="E94" s="167"/>
    </row>
    <row r="95" spans="5:5">
      <c r="E95" s="167"/>
    </row>
    <row r="96" spans="5:5">
      <c r="E96" s="167"/>
    </row>
    <row r="97" spans="1:7">
      <c r="E97" s="167"/>
    </row>
    <row r="98" spans="1:7">
      <c r="E98" s="167"/>
    </row>
    <row r="99" spans="1:7">
      <c r="E99" s="167"/>
    </row>
    <row r="100" spans="1:7">
      <c r="E100" s="167"/>
    </row>
    <row r="101" spans="1:7">
      <c r="E101" s="167"/>
    </row>
    <row r="102" spans="1:7">
      <c r="E102" s="167"/>
    </row>
    <row r="103" spans="1:7">
      <c r="A103" s="220"/>
      <c r="B103" s="220"/>
    </row>
    <row r="104" spans="1:7">
      <c r="A104" s="219"/>
      <c r="B104" s="219"/>
      <c r="C104" s="222"/>
      <c r="D104" s="222"/>
      <c r="E104" s="223"/>
      <c r="F104" s="222"/>
      <c r="G104" s="224"/>
    </row>
    <row r="105" spans="1:7">
      <c r="A105" s="225"/>
      <c r="B105" s="225"/>
      <c r="C105" s="219"/>
      <c r="D105" s="219"/>
      <c r="E105" s="226"/>
      <c r="F105" s="219"/>
      <c r="G105" s="219"/>
    </row>
    <row r="106" spans="1:7">
      <c r="A106" s="219"/>
      <c r="B106" s="219"/>
      <c r="C106" s="219"/>
      <c r="D106" s="219"/>
      <c r="E106" s="226"/>
      <c r="F106" s="219"/>
      <c r="G106" s="219"/>
    </row>
    <row r="107" spans="1:7">
      <c r="A107" s="219"/>
      <c r="B107" s="219"/>
      <c r="C107" s="219"/>
      <c r="D107" s="219"/>
      <c r="E107" s="226"/>
      <c r="F107" s="219"/>
      <c r="G107" s="219"/>
    </row>
    <row r="108" spans="1:7">
      <c r="A108" s="219"/>
      <c r="B108" s="219"/>
      <c r="C108" s="219"/>
      <c r="D108" s="219"/>
      <c r="E108" s="226"/>
      <c r="F108" s="219"/>
      <c r="G108" s="219"/>
    </row>
    <row r="109" spans="1:7">
      <c r="A109" s="219"/>
      <c r="B109" s="219"/>
      <c r="C109" s="219"/>
      <c r="D109" s="219"/>
      <c r="E109" s="226"/>
      <c r="F109" s="219"/>
      <c r="G109" s="219"/>
    </row>
    <row r="110" spans="1:7">
      <c r="A110" s="219"/>
      <c r="B110" s="219"/>
      <c r="C110" s="219"/>
      <c r="D110" s="219"/>
      <c r="E110" s="226"/>
      <c r="F110" s="219"/>
      <c r="G110" s="219"/>
    </row>
    <row r="111" spans="1:7">
      <c r="A111" s="219"/>
      <c r="B111" s="219"/>
      <c r="C111" s="219"/>
      <c r="D111" s="219"/>
      <c r="E111" s="226"/>
      <c r="F111" s="219"/>
      <c r="G111" s="219"/>
    </row>
    <row r="112" spans="1:7">
      <c r="A112" s="219"/>
      <c r="B112" s="219"/>
      <c r="C112" s="219"/>
      <c r="D112" s="219"/>
      <c r="E112" s="226"/>
      <c r="F112" s="219"/>
      <c r="G112" s="219"/>
    </row>
    <row r="113" spans="1:7">
      <c r="A113" s="219"/>
      <c r="B113" s="219"/>
      <c r="C113" s="219"/>
      <c r="D113" s="219"/>
      <c r="E113" s="226"/>
      <c r="F113" s="219"/>
      <c r="G113" s="219"/>
    </row>
    <row r="114" spans="1:7">
      <c r="A114" s="219"/>
      <c r="B114" s="219"/>
      <c r="C114" s="219"/>
      <c r="D114" s="219"/>
      <c r="E114" s="226"/>
      <c r="F114" s="219"/>
      <c r="G114" s="219"/>
    </row>
    <row r="115" spans="1:7">
      <c r="A115" s="219"/>
      <c r="B115" s="219"/>
      <c r="C115" s="219"/>
      <c r="D115" s="219"/>
      <c r="E115" s="226"/>
      <c r="F115" s="219"/>
      <c r="G115" s="219"/>
    </row>
    <row r="116" spans="1:7">
      <c r="A116" s="219"/>
      <c r="B116" s="219"/>
      <c r="C116" s="219"/>
      <c r="D116" s="219"/>
      <c r="E116" s="226"/>
      <c r="F116" s="219"/>
      <c r="G116" s="219"/>
    </row>
    <row r="117" spans="1:7">
      <c r="A117" s="219"/>
      <c r="B117" s="219"/>
      <c r="C117" s="219"/>
      <c r="D117" s="219"/>
      <c r="E117" s="226"/>
      <c r="F117" s="219"/>
      <c r="G117" s="219"/>
    </row>
  </sheetData>
  <mergeCells count="15">
    <mergeCell ref="C31:D31"/>
    <mergeCell ref="C33:D33"/>
    <mergeCell ref="C17:D17"/>
    <mergeCell ref="C19:D19"/>
    <mergeCell ref="C21:D21"/>
    <mergeCell ref="C25:D25"/>
    <mergeCell ref="C27:D27"/>
    <mergeCell ref="A1:G1"/>
    <mergeCell ref="A3:B3"/>
    <mergeCell ref="A4:B4"/>
    <mergeCell ref="E4:G4"/>
    <mergeCell ref="C9:D9"/>
    <mergeCell ref="C11:D11"/>
    <mergeCell ref="C13:D13"/>
    <mergeCell ref="C15:D1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dcterms:created xsi:type="dcterms:W3CDTF">2013-03-21T10:50:23Z</dcterms:created>
  <dcterms:modified xsi:type="dcterms:W3CDTF">2013-03-21T10:51:28Z</dcterms:modified>
</cp:coreProperties>
</file>